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510" windowWidth="13965" windowHeight="12735" activeTab="0"/>
  </bookViews>
  <sheets>
    <sheet name="drobné armatury" sheetId="1" r:id="rId1"/>
  </sheets>
  <definedNames>
    <definedName name="_xlnm.Print_Area" localSheetId="0">'drobné armatury'!$A$1:$D$111</definedName>
  </definedNames>
  <calcPr fullCalcOnLoad="1"/>
</workbook>
</file>

<file path=xl/sharedStrings.xml><?xml version="1.0" encoding="utf-8"?>
<sst xmlns="http://schemas.openxmlformats.org/spreadsheetml/2006/main" count="149" uniqueCount="36">
  <si>
    <t>ceny bez DPH</t>
  </si>
  <si>
    <t>název zboží</t>
  </si>
  <si>
    <t>cena po rabatu</t>
  </si>
  <si>
    <t>suma</t>
  </si>
  <si>
    <t>ceník 07/2023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</si>
  <si>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</si>
  <si>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</si>
  <si>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</si>
  <si>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</si>
  <si>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</si>
  <si>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</si>
  <si>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</si>
  <si>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>1/2"</t>
  </si>
  <si>
    <t>3/4"</t>
  </si>
  <si>
    <t>5/4"</t>
  </si>
  <si>
    <t>6/4"</t>
  </si>
  <si>
    <t xml:space="preserve">   2"</t>
  </si>
  <si>
    <t xml:space="preserve">   1"</t>
  </si>
  <si>
    <t>1/2" -  3/8"</t>
  </si>
  <si>
    <t>1/2" -  3/4"</t>
  </si>
  <si>
    <t>DROBNÉ  ARMATURY</t>
  </si>
  <si>
    <t>kohout rohový s filtrem</t>
  </si>
  <si>
    <t>kohout pračkový</t>
  </si>
  <si>
    <t>kohout kulový  BUGATTI  FF</t>
  </si>
  <si>
    <t>kohout kulový  BUGATTI  MF</t>
  </si>
  <si>
    <t>kohout kulový   MF</t>
  </si>
  <si>
    <t>kohout kulový   FF</t>
  </si>
  <si>
    <t>kohout kulový  s odvodněním  FF</t>
  </si>
  <si>
    <t>kohout zahradní</t>
  </si>
  <si>
    <t>kohout vypouštěcí</t>
  </si>
  <si>
    <t>filtr FF</t>
  </si>
  <si>
    <t>koš sací s klapkou</t>
  </si>
  <si>
    <t>ventil uzavírací</t>
  </si>
  <si>
    <t>ventil uzavírací s odvodněním</t>
  </si>
  <si>
    <t>klapka zpětná UNI FF</t>
  </si>
  <si>
    <t>skup. 481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</si>
</sst>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19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u val="single"/>
      <sz val="8"/>
      <color indexed="12"/>
      <name val="Arial CE"/>
      <family val="0"/>
    </font>
    <font>
      <b/>
      <i/>
      <sz val="8"/>
      <name val="Arial CE"/>
      <family val="2"/>
    </font>
    <font>
      <b/>
      <sz val="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5" fontId="8" fillId="0" borderId="1" xfId="0" applyNumberFormat="1" applyFont="1" applyFill="1" applyBorder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4" fillId="3" borderId="0" xfId="0" applyNumberFormat="1" applyFont="1" applyFill="1" applyBorder="1" applyAlignment="1" applyProtection="1">
      <alignment horizontal="right"/>
      <protection locked="0"/>
    </xf>
    <xf numFmtId="185" fontId="7" fillId="3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NumberFormat="1" applyFont="1" applyFill="1" applyBorder="1" applyAlignment="1" applyProtection="1">
      <alignment horizontal="right"/>
      <protection locked="0"/>
    </xf>
    <xf numFmtId="185" fontId="7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17" fillId="5" borderId="2" xfId="0" applyNumberFormat="1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 locked="0"/>
    </xf>
    <xf numFmtId="0" fontId="13" fillId="0" borderId="3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13" fillId="5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1" fontId="18" fillId="5" borderId="2" xfId="0" applyNumberFormat="1" applyFont="1" applyFill="1" applyBorder="1" applyAlignment="1" applyProtection="1">
      <alignment horizontal="center"/>
      <protection locked="0"/>
    </xf>
    <xf numFmtId="185" fontId="12" fillId="5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6" fillId="2" borderId="0" xfId="17" applyFont="1" applyFill="1" applyAlignment="1" applyProtection="1">
      <alignment/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/>
      <protection hidden="1"/>
    </xf>
    <xf numFmtId="184" fontId="6" fillId="4" borderId="0" xfId="0" applyNumberFormat="1" applyFont="1" applyFill="1" applyBorder="1" applyAlignment="1" applyProtection="1">
      <alignment/>
      <protection hidden="1"/>
    </xf>
    <xf numFmtId="0" fontId="13" fillId="6" borderId="4" xfId="0" applyFont="1" applyFill="1" applyBorder="1" applyAlignment="1" applyProtection="1">
      <alignment horizontal="center"/>
      <protection hidden="1"/>
    </xf>
    <xf numFmtId="0" fontId="13" fillId="6" borderId="5" xfId="0" applyFont="1" applyFill="1" applyBorder="1" applyAlignment="1" applyProtection="1">
      <alignment/>
      <protection hidden="1"/>
    </xf>
    <xf numFmtId="0" fontId="13" fillId="6" borderId="2" xfId="0" applyFont="1" applyFill="1" applyBorder="1" applyAlignment="1" applyProtection="1">
      <alignment horizontal="left"/>
      <protection hidden="1"/>
    </xf>
    <xf numFmtId="0" fontId="13" fillId="6" borderId="2" xfId="0" applyFont="1" applyFill="1" applyBorder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left"/>
      <protection hidden="1"/>
    </xf>
    <xf numFmtId="0" fontId="5" fillId="7" borderId="5" xfId="0" applyFont="1" applyFill="1" applyBorder="1" applyAlignment="1" applyProtection="1">
      <alignment horizontal="left"/>
      <protection hidden="1"/>
    </xf>
    <xf numFmtId="0" fontId="6" fillId="7" borderId="5" xfId="0" applyFont="1" applyFill="1" applyBorder="1" applyAlignment="1" applyProtection="1">
      <alignment/>
      <protection hidden="1"/>
    </xf>
    <xf numFmtId="0" fontId="6" fillId="7" borderId="3" xfId="0" applyFont="1" applyFill="1" applyBorder="1" applyAlignment="1" applyProtection="1">
      <alignment horizontal="center"/>
      <protection hidden="1"/>
    </xf>
    <xf numFmtId="0" fontId="13" fillId="0" borderId="4" xfId="0" applyFont="1" applyFill="1" applyBorder="1" applyAlignment="1" applyProtection="1">
      <alignment horizontal="center"/>
      <protection hidden="1"/>
    </xf>
    <xf numFmtId="0" fontId="13" fillId="0" borderId="5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left"/>
      <protection hidden="1"/>
    </xf>
    <xf numFmtId="0" fontId="7" fillId="6" borderId="7" xfId="0" applyFont="1" applyFill="1" applyBorder="1" applyAlignment="1" applyProtection="1">
      <alignment/>
      <protection hidden="1"/>
    </xf>
    <xf numFmtId="0" fontId="2" fillId="6" borderId="3" xfId="0" applyFont="1" applyFill="1" applyBorder="1" applyAlignment="1" applyProtection="1">
      <alignment horizontal="left"/>
      <protection hidden="1"/>
    </xf>
    <xf numFmtId="0" fontId="7" fillId="6" borderId="2" xfId="0" applyFont="1" applyFill="1" applyBorder="1" applyAlignment="1" applyProtection="1">
      <alignment horizontal="center"/>
      <protection hidden="1"/>
    </xf>
    <xf numFmtId="0" fontId="0" fillId="4" borderId="8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 horizontal="left"/>
      <protection hidden="1"/>
    </xf>
    <xf numFmtId="185" fontId="8" fillId="0" borderId="2" xfId="0" applyNumberFormat="1" applyFont="1" applyFill="1" applyBorder="1" applyAlignment="1" applyProtection="1">
      <alignment/>
      <protection hidden="1"/>
    </xf>
    <xf numFmtId="0" fontId="14" fillId="0" borderId="2" xfId="0" applyFont="1" applyFill="1" applyBorder="1" applyAlignment="1" applyProtection="1">
      <alignment/>
      <protection hidden="1"/>
    </xf>
    <xf numFmtId="0" fontId="8" fillId="4" borderId="3" xfId="0" applyFont="1" applyFill="1" applyBorder="1" applyAlignment="1" applyProtection="1">
      <alignment horizontal="left"/>
      <protection hidden="1"/>
    </xf>
    <xf numFmtId="0" fontId="0" fillId="0" borderId="8" xfId="0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2" fillId="6" borderId="8" xfId="0" applyFont="1" applyFill="1" applyBorder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8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Relationship Id="rId5" Type="http://schemas.openxmlformats.org/officeDocument/2006/relationships/image" Target="../media/image9.jpe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Relationship Id="rId11" Type="http://schemas.openxmlformats.org/officeDocument/2006/relationships/image" Target="../media/image6.jpeg" /><Relationship Id="rId12" Type="http://schemas.openxmlformats.org/officeDocument/2006/relationships/image" Target="../media/image7.jpeg" /><Relationship Id="rId13" Type="http://schemas.openxmlformats.org/officeDocument/2006/relationships/image" Target="../media/image10.jpeg" /><Relationship Id="rId14" Type="http://schemas.openxmlformats.org/officeDocument/2006/relationships/image" Target="../media/image11.jpeg" /><Relationship Id="rId15" Type="http://schemas.openxmlformats.org/officeDocument/2006/relationships/image" Target="../media/image12.jpeg" /><Relationship Id="rId16" Type="http://schemas.openxmlformats.org/officeDocument/2006/relationships/image" Target="../media/image13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Relationship Id="rId19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12</xdr:col>
      <xdr:colOff>495300</xdr:colOff>
      <xdr:row>21</xdr:row>
      <xdr:rowOff>123825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07645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542925</xdr:colOff>
      <xdr:row>35</xdr:row>
      <xdr:rowOff>95250</xdr:rowOff>
    </xdr:from>
    <xdr:to>
      <xdr:col>1</xdr:col>
      <xdr:colOff>400050</xdr:colOff>
      <xdr:row>40</xdr:row>
      <xdr:rowOff>28575</xdr:rowOff>
    </xdr:to>
    <xdr:pic>
      <xdr:nvPicPr>
        <xdr:cNvPr id="512" name="Picture 604" descr="Kohout kulový kovaný pákový, voda, FxF"/>
        <xdr:cNvPicPr preferRelativeResize="1">
          <a:picLocks noChangeAspect="1"/>
        </xdr:cNvPicPr>
      </xdr:nvPicPr>
      <xdr:blipFill>
        <a:blip r:embed="rId5"/>
        <a:srcRect t="5833" b="6459"/>
        <a:stretch>
          <a:fillRect/>
        </a:stretch>
      </xdr:blipFill>
      <xdr:spPr>
        <a:xfrm>
          <a:off x="542925" y="62579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28</xdr:row>
      <xdr:rowOff>38100</xdr:rowOff>
    </xdr:from>
    <xdr:to>
      <xdr:col>1</xdr:col>
      <xdr:colOff>342900</xdr:colOff>
      <xdr:row>33</xdr:row>
      <xdr:rowOff>38100</xdr:rowOff>
    </xdr:to>
    <xdr:pic>
      <xdr:nvPicPr>
        <xdr:cNvPr id="513" name="Picture 605" descr="Kohout kulový kovaný pákový, voda, Mx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495300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42</xdr:row>
      <xdr:rowOff>142875</xdr:rowOff>
    </xdr:from>
    <xdr:to>
      <xdr:col>1</xdr:col>
      <xdr:colOff>352425</xdr:colOff>
      <xdr:row>47</xdr:row>
      <xdr:rowOff>0</xdr:rowOff>
    </xdr:to>
    <xdr:pic>
      <xdr:nvPicPr>
        <xdr:cNvPr id="514" name="Picture 606" descr="Kohout kulový kovaný, s odvodněním, voda, FxF, s pákou"/>
        <xdr:cNvPicPr preferRelativeResize="1">
          <a:picLocks noChangeAspect="1"/>
        </xdr:cNvPicPr>
      </xdr:nvPicPr>
      <xdr:blipFill>
        <a:blip r:embed="rId7"/>
        <a:srcRect t="11627" b="11163"/>
        <a:stretch>
          <a:fillRect/>
        </a:stretch>
      </xdr:blipFill>
      <xdr:spPr>
        <a:xfrm>
          <a:off x="466725" y="7553325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49</xdr:row>
      <xdr:rowOff>85725</xdr:rowOff>
    </xdr:from>
    <xdr:to>
      <xdr:col>1</xdr:col>
      <xdr:colOff>571500</xdr:colOff>
      <xdr:row>54</xdr:row>
      <xdr:rowOff>38100</xdr:rowOff>
    </xdr:to>
    <xdr:pic>
      <xdr:nvPicPr>
        <xdr:cNvPr id="515" name="Picture 608" descr="Kohout zahradní pro hadici, voda"/>
        <xdr:cNvPicPr preferRelativeResize="1">
          <a:picLocks noChangeAspect="1"/>
        </xdr:cNvPicPr>
      </xdr:nvPicPr>
      <xdr:blipFill>
        <a:blip r:embed="rId8"/>
        <a:srcRect t="18540" b="19166"/>
        <a:stretch>
          <a:fillRect/>
        </a:stretch>
      </xdr:blipFill>
      <xdr:spPr>
        <a:xfrm>
          <a:off x="285750" y="8743950"/>
          <a:ext cx="1381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114300</xdr:rowOff>
    </xdr:from>
    <xdr:to>
      <xdr:col>1</xdr:col>
      <xdr:colOff>495300</xdr:colOff>
      <xdr:row>60</xdr:row>
      <xdr:rowOff>28575</xdr:rowOff>
    </xdr:to>
    <xdr:pic>
      <xdr:nvPicPr>
        <xdr:cNvPr id="516" name="Picture 609" descr="Kohout vypouštěcí/ napouštěcí, s hliníkovou páčkou"/>
        <xdr:cNvPicPr preferRelativeResize="1">
          <a:picLocks noChangeAspect="1"/>
        </xdr:cNvPicPr>
      </xdr:nvPicPr>
      <xdr:blipFill>
        <a:blip r:embed="rId9"/>
        <a:srcRect t="15789" b="25437"/>
        <a:stretch>
          <a:fillRect/>
        </a:stretch>
      </xdr:blipFill>
      <xdr:spPr>
        <a:xfrm>
          <a:off x="504825" y="1002030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63</xdr:row>
      <xdr:rowOff>95250</xdr:rowOff>
    </xdr:from>
    <xdr:to>
      <xdr:col>1</xdr:col>
      <xdr:colOff>352425</xdr:colOff>
      <xdr:row>67</xdr:row>
      <xdr:rowOff>76200</xdr:rowOff>
    </xdr:to>
    <xdr:pic>
      <xdr:nvPicPr>
        <xdr:cNvPr id="517" name="Picture 610" descr="Klapka zpětná, krátká, mosazná"/>
        <xdr:cNvPicPr preferRelativeResize="1">
          <a:picLocks noChangeAspect="1"/>
        </xdr:cNvPicPr>
      </xdr:nvPicPr>
      <xdr:blipFill>
        <a:blip r:embed="rId10"/>
        <a:srcRect b="12870"/>
        <a:stretch>
          <a:fillRect/>
        </a:stretch>
      </xdr:blipFill>
      <xdr:spPr>
        <a:xfrm>
          <a:off x="638175" y="1124902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70</xdr:row>
      <xdr:rowOff>76200</xdr:rowOff>
    </xdr:from>
    <xdr:to>
      <xdr:col>1</xdr:col>
      <xdr:colOff>257175</xdr:colOff>
      <xdr:row>74</xdr:row>
      <xdr:rowOff>123825</xdr:rowOff>
    </xdr:to>
    <xdr:pic>
      <xdr:nvPicPr>
        <xdr:cNvPr id="518" name="Picture 611" descr="Filtr závitový mosazný, FxF, vod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124777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77</xdr:row>
      <xdr:rowOff>133350</xdr:rowOff>
    </xdr:from>
    <xdr:to>
      <xdr:col>1</xdr:col>
      <xdr:colOff>314325</xdr:colOff>
      <xdr:row>81</xdr:row>
      <xdr:rowOff>142875</xdr:rowOff>
    </xdr:to>
    <xdr:pic>
      <xdr:nvPicPr>
        <xdr:cNvPr id="519" name="Picture 612" descr="Koš sací mosazný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137826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84</xdr:row>
      <xdr:rowOff>95250</xdr:rowOff>
    </xdr:from>
    <xdr:to>
      <xdr:col>1</xdr:col>
      <xdr:colOff>342900</xdr:colOff>
      <xdr:row>89</xdr:row>
      <xdr:rowOff>47625</xdr:rowOff>
    </xdr:to>
    <xdr:pic>
      <xdr:nvPicPr>
        <xdr:cNvPr id="520" name="Picture 613" descr="Ventil uzavírací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1499235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91</xdr:row>
      <xdr:rowOff>66675</xdr:rowOff>
    </xdr:from>
    <xdr:to>
      <xdr:col>1</xdr:col>
      <xdr:colOff>400050</xdr:colOff>
      <xdr:row>96</xdr:row>
      <xdr:rowOff>95250</xdr:rowOff>
    </xdr:to>
    <xdr:pic>
      <xdr:nvPicPr>
        <xdr:cNvPr id="521" name="Picture 614" descr="Ventil uzavírací s odvodněním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1975" y="162115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98</xdr:row>
      <xdr:rowOff>76200</xdr:rowOff>
    </xdr:from>
    <xdr:to>
      <xdr:col>1</xdr:col>
      <xdr:colOff>285750</xdr:colOff>
      <xdr:row>102</xdr:row>
      <xdr:rowOff>95250</xdr:rowOff>
    </xdr:to>
    <xdr:pic>
      <xdr:nvPicPr>
        <xdr:cNvPr id="522" name="Picture 615" descr="Kohout rohový, s filtrem a růžicí,  pochr. mosaz, 1/2&quot;x1/2&quot;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8175" y="174688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105</xdr:row>
      <xdr:rowOff>76200</xdr:rowOff>
    </xdr:from>
    <xdr:to>
      <xdr:col>1</xdr:col>
      <xdr:colOff>238125</xdr:colOff>
      <xdr:row>109</xdr:row>
      <xdr:rowOff>123825</xdr:rowOff>
    </xdr:to>
    <xdr:pic>
      <xdr:nvPicPr>
        <xdr:cNvPr id="523" name="Picture 616" descr="Kohout pračkový, se zpětnou klapkou, s filtrem a růžicí,  pochr. mosaz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187166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9525</xdr:rowOff>
    </xdr:from>
    <xdr:to>
      <xdr:col>1</xdr:col>
      <xdr:colOff>514350</xdr:colOff>
      <xdr:row>11</xdr:row>
      <xdr:rowOff>152400</xdr:rowOff>
    </xdr:to>
    <xdr:pic>
      <xdr:nvPicPr>
        <xdr:cNvPr id="524" name="Picture 617"/>
        <xdr:cNvPicPr preferRelativeResize="1">
          <a:picLocks noChangeAspect="1"/>
        </xdr:cNvPicPr>
      </xdr:nvPicPr>
      <xdr:blipFill>
        <a:blip r:embed="rId17"/>
        <a:srcRect t="20269" b="19999"/>
        <a:stretch>
          <a:fillRect/>
        </a:stretch>
      </xdr:blipFill>
      <xdr:spPr>
        <a:xfrm>
          <a:off x="457200" y="1362075"/>
          <a:ext cx="1152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15</xdr:row>
      <xdr:rowOff>28575</xdr:rowOff>
    </xdr:from>
    <xdr:to>
      <xdr:col>1</xdr:col>
      <xdr:colOff>419100</xdr:colOff>
      <xdr:row>18</xdr:row>
      <xdr:rowOff>152400</xdr:rowOff>
    </xdr:to>
    <xdr:pic>
      <xdr:nvPicPr>
        <xdr:cNvPr id="525" name="Picture 618" descr="Bugatti OREGON 301 kulový kohout s dvojitou ucpávkou FF páčka"/>
        <xdr:cNvPicPr preferRelativeResize="1">
          <a:picLocks noChangeAspect="1"/>
        </xdr:cNvPicPr>
      </xdr:nvPicPr>
      <xdr:blipFill>
        <a:blip r:embed="rId18"/>
        <a:srcRect l="14035" t="19531" r="13839" b="19531"/>
        <a:stretch>
          <a:fillRect/>
        </a:stretch>
      </xdr:blipFill>
      <xdr:spPr>
        <a:xfrm>
          <a:off x="457200" y="26289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21</xdr:row>
      <xdr:rowOff>133350</xdr:rowOff>
    </xdr:from>
    <xdr:to>
      <xdr:col>1</xdr:col>
      <xdr:colOff>447675</xdr:colOff>
      <xdr:row>25</xdr:row>
      <xdr:rowOff>152400</xdr:rowOff>
    </xdr:to>
    <xdr:pic>
      <xdr:nvPicPr>
        <xdr:cNvPr id="526" name="Obrázek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" y="38004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65" customWidth="1"/>
    <col min="2" max="2" width="14.28125" style="61" customWidth="1"/>
    <col min="3" max="3" width="52.8515625" style="61" customWidth="1"/>
    <col min="4" max="5" width="11.421875" style="65" customWidth="1"/>
    <col min="6" max="6" width="3.57421875" style="65" customWidth="1"/>
    <col min="7" max="7" width="4.28125" style="25" customWidth="1"/>
    <col min="8" max="8" width="11.421875" style="25" customWidth="1"/>
    <col min="9" max="23" width="9.140625" style="26" customWidth="1"/>
    <col min="24" max="16384" width="9.140625" style="25" customWidth="1"/>
  </cols>
  <sheetData>
    <row r="1" spans="1:8" s="4" customFormat="1" ht="12.75">
      <c r="A1" s="27"/>
      <c r="B1" s="28" t="s">
        <v>6</v>
      </c>
      <c r="C1" s="27"/>
      <c r="D1" s="29" t="s">
        <v>4</v>
      </c>
      <c r="E1" s="27"/>
      <c r="F1" s="27"/>
      <c r="G1" s="2"/>
      <c r="H1" s="3"/>
    </row>
    <row r="2" spans="1:8" s="4" customFormat="1" ht="12.75">
      <c r="A2" s="27"/>
      <c r="B2" s="30" t="s">
        <v>7</v>
      </c>
      <c r="C2" s="27"/>
      <c r="D2" s="31" t="s">
        <v>0</v>
      </c>
      <c r="E2" s="27"/>
      <c r="F2" s="27"/>
      <c r="G2" s="5"/>
      <c r="H2" s="3"/>
    </row>
    <row r="3" spans="1:8" s="4" customFormat="1" ht="12.75">
      <c r="A3" s="27"/>
      <c r="B3" s="32" t="s">
        <v>8</v>
      </c>
      <c r="C3" s="27"/>
      <c r="D3" s="27"/>
      <c r="E3" s="27"/>
      <c r="F3" s="27"/>
      <c r="G3" s="6" t="s">
        <v>3</v>
      </c>
      <c r="H3" s="7">
        <f>SUM(H8:H111)</f>
        <v>0</v>
      </c>
    </row>
    <row r="4" spans="1:23" s="11" customFormat="1" ht="12.75" customHeight="1">
      <c r="A4" s="33"/>
      <c r="B4" s="33"/>
      <c r="C4" s="34"/>
      <c r="D4" s="35"/>
      <c r="E4" s="34"/>
      <c r="F4" s="34"/>
      <c r="G4" s="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5" customFormat="1" ht="12.75" customHeight="1">
      <c r="A5" s="36" t="s">
        <v>1</v>
      </c>
      <c r="B5" s="37"/>
      <c r="C5" s="38" t="s">
        <v>11</v>
      </c>
      <c r="D5" s="39" t="s">
        <v>9</v>
      </c>
      <c r="E5" s="39" t="s">
        <v>2</v>
      </c>
      <c r="F5" s="39"/>
      <c r="G5" s="12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ht="15.75">
      <c r="A6" s="40" t="s">
        <v>20</v>
      </c>
      <c r="B6" s="41"/>
      <c r="C6" s="42"/>
      <c r="D6" s="43" t="s">
        <v>35</v>
      </c>
      <c r="E6" s="44"/>
      <c r="F6" s="45"/>
      <c r="G6" s="16" t="s">
        <v>10</v>
      </c>
      <c r="H6" s="17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20" customFormat="1" ht="12.75" customHeight="1">
      <c r="A7" s="46" t="s">
        <v>24</v>
      </c>
      <c r="B7" s="47"/>
      <c r="C7" s="48"/>
      <c r="D7" s="49"/>
      <c r="E7" s="49"/>
      <c r="F7" s="49"/>
      <c r="G7" s="18"/>
      <c r="H7" s="13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24" customFormat="1" ht="14.25">
      <c r="A8" s="50"/>
      <c r="B8" s="51"/>
      <c r="C8" s="52" t="s">
        <v>12</v>
      </c>
      <c r="D8" s="1">
        <v>142.83</v>
      </c>
      <c r="E8" s="53">
        <f>((100-$H$6)/100)*D8</f>
        <v>142.83</v>
      </c>
      <c r="F8" s="54" t="s">
        <v>5</v>
      </c>
      <c r="G8" s="21"/>
      <c r="H8" s="22">
        <f aca="true" t="shared" si="0" ref="H8:H13">G8*E8</f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24" customFormat="1" ht="14.25">
      <c r="A9" s="50"/>
      <c r="B9" s="51"/>
      <c r="C9" s="55" t="s">
        <v>13</v>
      </c>
      <c r="D9" s="1">
        <v>208.305</v>
      </c>
      <c r="E9" s="53">
        <f aca="true" t="shared" si="1" ref="E9:E20">((100-$H$6)/100)*D9</f>
        <v>208.305</v>
      </c>
      <c r="F9" s="54" t="s">
        <v>5</v>
      </c>
      <c r="G9" s="21"/>
      <c r="H9" s="22">
        <f t="shared" si="0"/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s="24" customFormat="1" ht="14.25">
      <c r="A10" s="56"/>
      <c r="B10" s="51"/>
      <c r="C10" s="52" t="s">
        <v>17</v>
      </c>
      <c r="D10" s="1">
        <v>314.955</v>
      </c>
      <c r="E10" s="53">
        <f t="shared" si="1"/>
        <v>314.955</v>
      </c>
      <c r="F10" s="54" t="s">
        <v>5</v>
      </c>
      <c r="G10" s="21"/>
      <c r="H10" s="22">
        <f t="shared" si="0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s="24" customFormat="1" ht="14.25">
      <c r="A11" s="50"/>
      <c r="B11" s="51"/>
      <c r="C11" s="52" t="s">
        <v>14</v>
      </c>
      <c r="D11" s="1">
        <v>516.24</v>
      </c>
      <c r="E11" s="53">
        <f t="shared" si="1"/>
        <v>516.24</v>
      </c>
      <c r="F11" s="54" t="s">
        <v>5</v>
      </c>
      <c r="G11" s="21"/>
      <c r="H11" s="22">
        <f t="shared" si="0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24" customFormat="1" ht="14.25">
      <c r="A12" s="57"/>
      <c r="B12" s="58"/>
      <c r="C12" s="52" t="s">
        <v>15</v>
      </c>
      <c r="D12" s="1">
        <v>735.345</v>
      </c>
      <c r="E12" s="53">
        <f t="shared" si="1"/>
        <v>735.345</v>
      </c>
      <c r="F12" s="54"/>
      <c r="G12" s="21"/>
      <c r="H12" s="22">
        <f t="shared" si="0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s="24" customFormat="1" ht="14.25">
      <c r="A13" s="57"/>
      <c r="B13" s="58"/>
      <c r="C13" s="52" t="s">
        <v>16</v>
      </c>
      <c r="D13" s="1">
        <v>1185.57</v>
      </c>
      <c r="E13" s="53">
        <f t="shared" si="1"/>
        <v>1185.57</v>
      </c>
      <c r="F13" s="54"/>
      <c r="G13" s="21"/>
      <c r="H13" s="22">
        <f t="shared" si="0"/>
        <v>0</v>
      </c>
      <c r="I13" s="23"/>
      <c r="J13" s="23"/>
      <c r="K13" s="2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20" customFormat="1" ht="12.75" customHeight="1">
      <c r="A14" s="59" t="s">
        <v>23</v>
      </c>
      <c r="B14" s="60"/>
      <c r="C14" s="48"/>
      <c r="D14" s="49"/>
      <c r="E14" s="49"/>
      <c r="F14" s="49"/>
      <c r="G14" s="18"/>
      <c r="H14" s="1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24" customFormat="1" ht="14.25">
      <c r="A15" s="57"/>
      <c r="B15" s="58"/>
      <c r="C15" s="52" t="s">
        <v>12</v>
      </c>
      <c r="D15" s="1">
        <v>131.49</v>
      </c>
      <c r="E15" s="53">
        <f>((100-$H$6)/100)*D15</f>
        <v>131.49</v>
      </c>
      <c r="F15" s="54" t="s">
        <v>5</v>
      </c>
      <c r="G15" s="21"/>
      <c r="H15" s="22">
        <f aca="true" t="shared" si="2" ref="H15:H20">G15*E15</f>
        <v>0</v>
      </c>
      <c r="I15" s="23"/>
      <c r="J15" s="23"/>
      <c r="K15" s="2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4" customFormat="1" ht="14.25">
      <c r="A16" s="56"/>
      <c r="B16" s="58"/>
      <c r="C16" s="55" t="s">
        <v>13</v>
      </c>
      <c r="D16" s="1">
        <v>189.27</v>
      </c>
      <c r="E16" s="53">
        <f t="shared" si="1"/>
        <v>189.27</v>
      </c>
      <c r="F16" s="54" t="s">
        <v>5</v>
      </c>
      <c r="G16" s="21"/>
      <c r="H16" s="22">
        <f t="shared" si="2"/>
        <v>0</v>
      </c>
      <c r="I16" s="23"/>
      <c r="J16" s="23"/>
      <c r="K16" s="2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s="24" customFormat="1" ht="14.25">
      <c r="A17" s="57"/>
      <c r="B17" s="58"/>
      <c r="C17" s="55" t="s">
        <v>17</v>
      </c>
      <c r="D17" s="1">
        <v>289.575</v>
      </c>
      <c r="E17" s="53">
        <f t="shared" si="1"/>
        <v>289.575</v>
      </c>
      <c r="F17" s="54" t="s">
        <v>5</v>
      </c>
      <c r="G17" s="21"/>
      <c r="H17" s="22">
        <f t="shared" si="2"/>
        <v>0</v>
      </c>
      <c r="I17" s="23"/>
      <c r="J17" s="23"/>
      <c r="K17" s="2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s="24" customFormat="1" ht="14.25">
      <c r="A18" s="57"/>
      <c r="B18" s="58"/>
      <c r="C18" s="52" t="s">
        <v>14</v>
      </c>
      <c r="D18" s="1">
        <v>469.935</v>
      </c>
      <c r="E18" s="53">
        <f t="shared" si="1"/>
        <v>469.935</v>
      </c>
      <c r="F18" s="54"/>
      <c r="G18" s="21"/>
      <c r="H18" s="22">
        <f t="shared" si="2"/>
        <v>0</v>
      </c>
      <c r="I18" s="23"/>
      <c r="J18" s="23"/>
      <c r="K18" s="2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s="24" customFormat="1" ht="14.25">
      <c r="A19" s="57"/>
      <c r="B19" s="58"/>
      <c r="C19" s="52" t="s">
        <v>15</v>
      </c>
      <c r="D19" s="1">
        <v>678.24</v>
      </c>
      <c r="E19" s="53">
        <f t="shared" si="1"/>
        <v>678.24</v>
      </c>
      <c r="F19" s="54"/>
      <c r="G19" s="21"/>
      <c r="H19" s="22">
        <f t="shared" si="2"/>
        <v>0</v>
      </c>
      <c r="I19" s="23"/>
      <c r="J19" s="23"/>
      <c r="K19" s="2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s="24" customFormat="1" ht="14.25">
      <c r="A20" s="57"/>
      <c r="B20" s="58"/>
      <c r="C20" s="52" t="s">
        <v>16</v>
      </c>
      <c r="D20" s="1">
        <v>1092.825</v>
      </c>
      <c r="E20" s="53">
        <f t="shared" si="1"/>
        <v>1092.825</v>
      </c>
      <c r="F20" s="54"/>
      <c r="G20" s="21"/>
      <c r="H20" s="22">
        <f t="shared" si="2"/>
        <v>0</v>
      </c>
      <c r="I20" s="23"/>
      <c r="J20" s="23"/>
      <c r="K20" s="23"/>
      <c r="L20" s="23"/>
      <c r="M20" s="23"/>
      <c r="N20" s="23"/>
      <c r="O20" s="25"/>
      <c r="P20" s="23"/>
      <c r="Q20" s="23"/>
      <c r="R20" s="23"/>
      <c r="S20" s="23"/>
      <c r="T20" s="23"/>
      <c r="U20" s="23"/>
      <c r="V20" s="23"/>
      <c r="W20" s="23"/>
    </row>
    <row r="21" spans="1:23" s="20" customFormat="1" ht="12.75" customHeight="1">
      <c r="A21" s="59" t="s">
        <v>23</v>
      </c>
      <c r="B21" s="60"/>
      <c r="C21" s="48"/>
      <c r="D21" s="49"/>
      <c r="E21" s="49"/>
      <c r="F21" s="49"/>
      <c r="G21" s="18"/>
      <c r="H21" s="1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4" customFormat="1" ht="14.25">
      <c r="A22" s="57"/>
      <c r="B22" s="58"/>
      <c r="C22" s="52" t="s">
        <v>12</v>
      </c>
      <c r="D22" s="1">
        <v>231.12</v>
      </c>
      <c r="E22" s="53">
        <f aca="true" t="shared" si="3" ref="E22:E27">((100-$H$6)/100)*D22</f>
        <v>231.12</v>
      </c>
      <c r="F22" s="54"/>
      <c r="G22" s="21"/>
      <c r="H22" s="22">
        <f aca="true" t="shared" si="4" ref="H22:H27">G22*E22</f>
        <v>0</v>
      </c>
      <c r="I22" s="23"/>
      <c r="J22" s="23"/>
      <c r="K22" s="2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 ht="14.25">
      <c r="A23" s="56"/>
      <c r="B23" s="58"/>
      <c r="C23" s="55" t="s">
        <v>13</v>
      </c>
      <c r="D23" s="1">
        <v>307.935</v>
      </c>
      <c r="E23" s="53">
        <f t="shared" si="3"/>
        <v>307.935</v>
      </c>
      <c r="F23" s="54"/>
      <c r="G23" s="21"/>
      <c r="H23" s="22">
        <f t="shared" si="4"/>
        <v>0</v>
      </c>
      <c r="I23" s="23"/>
      <c r="J23" s="23"/>
      <c r="K23" s="25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4" customFormat="1" ht="14.25">
      <c r="A24" s="57"/>
      <c r="B24" s="58"/>
      <c r="C24" s="55" t="s">
        <v>17</v>
      </c>
      <c r="D24" s="1">
        <v>321.705</v>
      </c>
      <c r="E24" s="53">
        <f t="shared" si="3"/>
        <v>321.705</v>
      </c>
      <c r="F24" s="54"/>
      <c r="G24" s="21"/>
      <c r="H24" s="22">
        <f t="shared" si="4"/>
        <v>0</v>
      </c>
      <c r="I24" s="23"/>
      <c r="J24" s="23"/>
      <c r="K24" s="2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4" customFormat="1" ht="14.25">
      <c r="A25" s="57"/>
      <c r="B25" s="58"/>
      <c r="C25" s="52" t="s">
        <v>14</v>
      </c>
      <c r="D25" s="1">
        <v>666.09</v>
      </c>
      <c r="E25" s="53">
        <f t="shared" si="3"/>
        <v>666.09</v>
      </c>
      <c r="F25" s="54"/>
      <c r="G25" s="21"/>
      <c r="H25" s="22">
        <f t="shared" si="4"/>
        <v>0</v>
      </c>
      <c r="I25" s="23"/>
      <c r="J25" s="23"/>
      <c r="K25" s="25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s="24" customFormat="1" ht="14.25">
      <c r="A26" s="57"/>
      <c r="B26" s="58"/>
      <c r="C26" s="52" t="s">
        <v>15</v>
      </c>
      <c r="D26" s="1">
        <v>965.25</v>
      </c>
      <c r="E26" s="53">
        <f t="shared" si="3"/>
        <v>965.25</v>
      </c>
      <c r="F26" s="54"/>
      <c r="G26" s="21"/>
      <c r="H26" s="22">
        <f t="shared" si="4"/>
        <v>0</v>
      </c>
      <c r="I26" s="23"/>
      <c r="J26" s="23"/>
      <c r="K26" s="25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s="24" customFormat="1" ht="14.25">
      <c r="A27" s="57"/>
      <c r="B27" s="58"/>
      <c r="C27" s="52" t="s">
        <v>16</v>
      </c>
      <c r="D27" s="1">
        <v>1564.65</v>
      </c>
      <c r="E27" s="53">
        <f t="shared" si="3"/>
        <v>1564.65</v>
      </c>
      <c r="F27" s="54"/>
      <c r="G27" s="21"/>
      <c r="H27" s="22">
        <f t="shared" si="4"/>
        <v>0</v>
      </c>
      <c r="I27" s="23"/>
      <c r="J27" s="23"/>
      <c r="K27" s="23"/>
      <c r="L27" s="23"/>
      <c r="M27" s="23"/>
      <c r="N27" s="23"/>
      <c r="O27" s="25"/>
      <c r="P27" s="23"/>
      <c r="Q27" s="23"/>
      <c r="R27" s="23"/>
      <c r="S27" s="23"/>
      <c r="T27" s="23"/>
      <c r="U27" s="23"/>
      <c r="V27" s="23"/>
      <c r="W27" s="23"/>
    </row>
    <row r="28" spans="1:23" s="20" customFormat="1" ht="12.75" customHeight="1">
      <c r="A28" s="59" t="s">
        <v>25</v>
      </c>
      <c r="B28" s="60"/>
      <c r="C28" s="48"/>
      <c r="D28" s="49"/>
      <c r="E28" s="49"/>
      <c r="F28" s="49"/>
      <c r="G28" s="18"/>
      <c r="H28" s="1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s="24" customFormat="1" ht="14.25">
      <c r="A29" s="50"/>
      <c r="B29" s="51"/>
      <c r="C29" s="52" t="s">
        <v>12</v>
      </c>
      <c r="D29" s="1">
        <v>87.48</v>
      </c>
      <c r="E29" s="53">
        <f>((100-$H$6)/100)*D29</f>
        <v>87.48</v>
      </c>
      <c r="F29" s="54" t="s">
        <v>5</v>
      </c>
      <c r="G29" s="21"/>
      <c r="H29" s="22">
        <f aca="true" t="shared" si="5" ref="H29:H41">G29*E29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s="24" customFormat="1" ht="14.25">
      <c r="A30" s="57"/>
      <c r="B30" s="51"/>
      <c r="C30" s="55" t="s">
        <v>13</v>
      </c>
      <c r="D30" s="1">
        <v>129.195</v>
      </c>
      <c r="E30" s="53">
        <f aca="true" t="shared" si="6" ref="E30:E41">((100-$H$6)/100)*D30</f>
        <v>129.195</v>
      </c>
      <c r="F30" s="54" t="s">
        <v>5</v>
      </c>
      <c r="G30" s="21"/>
      <c r="H30" s="22">
        <f t="shared" si="5"/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s="24" customFormat="1" ht="14.25">
      <c r="A31" s="56"/>
      <c r="B31" s="61"/>
      <c r="C31" s="55" t="s">
        <v>17</v>
      </c>
      <c r="D31" s="1">
        <v>203.715</v>
      </c>
      <c r="E31" s="53">
        <f t="shared" si="6"/>
        <v>203.715</v>
      </c>
      <c r="F31" s="54" t="s">
        <v>5</v>
      </c>
      <c r="G31" s="21"/>
      <c r="H31" s="22">
        <f t="shared" si="5"/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24" customFormat="1" ht="14.25">
      <c r="A32" s="50"/>
      <c r="B32" s="51"/>
      <c r="C32" s="52" t="s">
        <v>14</v>
      </c>
      <c r="D32" s="1">
        <v>320.22</v>
      </c>
      <c r="E32" s="53">
        <f t="shared" si="6"/>
        <v>320.22</v>
      </c>
      <c r="F32" s="54" t="s">
        <v>5</v>
      </c>
      <c r="G32" s="21"/>
      <c r="H32" s="22">
        <f t="shared" si="5"/>
        <v>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s="24" customFormat="1" ht="14.25">
      <c r="A33" s="50"/>
      <c r="B33" s="51"/>
      <c r="C33" s="52" t="s">
        <v>15</v>
      </c>
      <c r="D33" s="1">
        <v>925.56</v>
      </c>
      <c r="E33" s="53">
        <f t="shared" si="6"/>
        <v>925.56</v>
      </c>
      <c r="F33" s="54" t="s">
        <v>5</v>
      </c>
      <c r="G33" s="21"/>
      <c r="H33" s="22">
        <f t="shared" si="5"/>
        <v>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s="24" customFormat="1" ht="14.25">
      <c r="A34" s="50"/>
      <c r="B34" s="51"/>
      <c r="C34" s="52" t="s">
        <v>16</v>
      </c>
      <c r="D34" s="1">
        <v>746.145</v>
      </c>
      <c r="E34" s="53">
        <f t="shared" si="6"/>
        <v>746.145</v>
      </c>
      <c r="F34" s="54" t="s">
        <v>5</v>
      </c>
      <c r="G34" s="21"/>
      <c r="H34" s="22">
        <f t="shared" si="5"/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20" customFormat="1" ht="12.75" customHeight="1">
      <c r="A35" s="59" t="s">
        <v>26</v>
      </c>
      <c r="B35" s="60"/>
      <c r="C35" s="48"/>
      <c r="D35" s="49"/>
      <c r="E35" s="49"/>
      <c r="F35" s="49"/>
      <c r="G35" s="18"/>
      <c r="H35" s="13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24" customFormat="1" ht="14.25">
      <c r="A36" s="50"/>
      <c r="B36" s="51"/>
      <c r="C36" s="52" t="s">
        <v>12</v>
      </c>
      <c r="D36" s="1">
        <v>87.48</v>
      </c>
      <c r="E36" s="53">
        <f>((100-$H$6)/100)*D36</f>
        <v>87.48</v>
      </c>
      <c r="F36" s="54" t="s">
        <v>5</v>
      </c>
      <c r="G36" s="21"/>
      <c r="H36" s="22">
        <f t="shared" si="5"/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s="24" customFormat="1" ht="14.25">
      <c r="A37" s="50"/>
      <c r="B37" s="51"/>
      <c r="C37" s="55" t="s">
        <v>13</v>
      </c>
      <c r="D37" s="1">
        <v>128.115</v>
      </c>
      <c r="E37" s="53">
        <f t="shared" si="6"/>
        <v>128.115</v>
      </c>
      <c r="F37" s="54" t="s">
        <v>5</v>
      </c>
      <c r="G37" s="21"/>
      <c r="H37" s="22">
        <f t="shared" si="5"/>
        <v>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24" customFormat="1" ht="14.25">
      <c r="A38" s="57"/>
      <c r="B38" s="61"/>
      <c r="C38" s="55" t="s">
        <v>17</v>
      </c>
      <c r="D38" s="1">
        <v>202.5</v>
      </c>
      <c r="E38" s="53">
        <f t="shared" si="6"/>
        <v>202.5</v>
      </c>
      <c r="F38" s="54" t="s">
        <v>5</v>
      </c>
      <c r="G38" s="21"/>
      <c r="H38" s="22">
        <f t="shared" si="5"/>
        <v>0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s="24" customFormat="1" ht="14.25">
      <c r="A39" s="57"/>
      <c r="B39" s="58"/>
      <c r="C39" s="52" t="s">
        <v>14</v>
      </c>
      <c r="D39" s="1">
        <v>314.55</v>
      </c>
      <c r="E39" s="53">
        <f t="shared" si="6"/>
        <v>314.55</v>
      </c>
      <c r="F39" s="54" t="s">
        <v>5</v>
      </c>
      <c r="G39" s="21"/>
      <c r="H39" s="22">
        <f t="shared" si="5"/>
        <v>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s="24" customFormat="1" ht="14.25">
      <c r="A40" s="57"/>
      <c r="B40" s="58"/>
      <c r="C40" s="52" t="s">
        <v>15</v>
      </c>
      <c r="D40" s="1">
        <v>457.515</v>
      </c>
      <c r="E40" s="53">
        <f t="shared" si="6"/>
        <v>457.515</v>
      </c>
      <c r="F40" s="54" t="s">
        <v>5</v>
      </c>
      <c r="G40" s="21"/>
      <c r="H40" s="22">
        <f t="shared" si="5"/>
        <v>0</v>
      </c>
      <c r="I40" s="23"/>
      <c r="J40" s="23"/>
      <c r="K40" s="25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4" customFormat="1" ht="14.25">
      <c r="A41" s="57"/>
      <c r="B41" s="58"/>
      <c r="C41" s="52" t="s">
        <v>16</v>
      </c>
      <c r="D41" s="1">
        <v>737.64</v>
      </c>
      <c r="E41" s="53">
        <f t="shared" si="6"/>
        <v>737.64</v>
      </c>
      <c r="F41" s="54" t="s">
        <v>5</v>
      </c>
      <c r="G41" s="21"/>
      <c r="H41" s="22">
        <f t="shared" si="5"/>
        <v>0</v>
      </c>
      <c r="I41" s="23"/>
      <c r="J41" s="23"/>
      <c r="K41" s="23"/>
      <c r="L41" s="25"/>
      <c r="M41" s="23"/>
      <c r="N41" s="23"/>
      <c r="O41" s="25"/>
      <c r="P41" s="23"/>
      <c r="Q41" s="23"/>
      <c r="R41" s="23"/>
      <c r="S41" s="23"/>
      <c r="T41" s="23"/>
      <c r="U41" s="23"/>
      <c r="V41" s="23"/>
      <c r="W41" s="23"/>
    </row>
    <row r="42" spans="1:23" s="20" customFormat="1" ht="12.75" customHeight="1">
      <c r="A42" s="59" t="s">
        <v>27</v>
      </c>
      <c r="B42" s="60"/>
      <c r="C42" s="48"/>
      <c r="D42" s="49"/>
      <c r="E42" s="49"/>
      <c r="F42" s="49"/>
      <c r="G42" s="18"/>
      <c r="H42" s="13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s="24" customFormat="1" ht="14.25">
      <c r="A43" s="50"/>
      <c r="B43" s="51"/>
      <c r="C43" s="52" t="s">
        <v>12</v>
      </c>
      <c r="D43" s="1">
        <v>163.485</v>
      </c>
      <c r="E43" s="53">
        <f aca="true" t="shared" si="7" ref="E43:E48">((100-$H$6)/100)*D43</f>
        <v>163.485</v>
      </c>
      <c r="F43" s="54" t="s">
        <v>5</v>
      </c>
      <c r="G43" s="21"/>
      <c r="H43" s="22">
        <f aca="true" t="shared" si="8" ref="H43:H48">G43*E43</f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4" customFormat="1" ht="14.25">
      <c r="A44" s="50"/>
      <c r="B44" s="61"/>
      <c r="C44" s="55" t="s">
        <v>13</v>
      </c>
      <c r="D44" s="1">
        <v>199.53</v>
      </c>
      <c r="E44" s="53">
        <f t="shared" si="7"/>
        <v>199.53</v>
      </c>
      <c r="F44" s="54" t="s">
        <v>5</v>
      </c>
      <c r="G44" s="21"/>
      <c r="H44" s="22">
        <f t="shared" si="8"/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24" customFormat="1" ht="14.25">
      <c r="A45" s="56"/>
      <c r="B45" s="51"/>
      <c r="C45" s="52" t="s">
        <v>17</v>
      </c>
      <c r="D45" s="1">
        <v>292.14</v>
      </c>
      <c r="E45" s="53">
        <f t="shared" si="7"/>
        <v>292.14</v>
      </c>
      <c r="F45" s="54" t="s">
        <v>5</v>
      </c>
      <c r="G45" s="21"/>
      <c r="H45" s="22">
        <f t="shared" si="8"/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s="24" customFormat="1" ht="14.25">
      <c r="A46" s="50"/>
      <c r="B46" s="51"/>
      <c r="C46" s="52" t="s">
        <v>14</v>
      </c>
      <c r="D46" s="1">
        <v>445.5</v>
      </c>
      <c r="E46" s="53">
        <f t="shared" si="7"/>
        <v>445.5</v>
      </c>
      <c r="F46" s="54" t="s">
        <v>5</v>
      </c>
      <c r="G46" s="21"/>
      <c r="H46" s="22">
        <f t="shared" si="8"/>
        <v>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s="24" customFormat="1" ht="14.25">
      <c r="A47" s="57"/>
      <c r="B47" s="58"/>
      <c r="C47" s="52" t="s">
        <v>15</v>
      </c>
      <c r="D47" s="1">
        <v>577.53</v>
      </c>
      <c r="E47" s="53">
        <f t="shared" si="7"/>
        <v>577.53</v>
      </c>
      <c r="F47" s="54" t="s">
        <v>5</v>
      </c>
      <c r="G47" s="21"/>
      <c r="H47" s="22">
        <f t="shared" si="8"/>
        <v>0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s="24" customFormat="1" ht="14.25">
      <c r="A48" s="57"/>
      <c r="B48" s="58"/>
      <c r="C48" s="52" t="s">
        <v>16</v>
      </c>
      <c r="D48" s="1">
        <v>914.895</v>
      </c>
      <c r="E48" s="53">
        <f t="shared" si="7"/>
        <v>914.895</v>
      </c>
      <c r="F48" s="54" t="s">
        <v>5</v>
      </c>
      <c r="G48" s="21"/>
      <c r="H48" s="22">
        <f t="shared" si="8"/>
        <v>0</v>
      </c>
      <c r="I48" s="23"/>
      <c r="J48" s="23"/>
      <c r="K48" s="2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s="20" customFormat="1" ht="12.75" customHeight="1">
      <c r="A49" s="59" t="s">
        <v>28</v>
      </c>
      <c r="B49" s="60"/>
      <c r="C49" s="48"/>
      <c r="D49" s="49"/>
      <c r="E49" s="49"/>
      <c r="F49" s="49"/>
      <c r="G49" s="18"/>
      <c r="H49" s="13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s="24" customFormat="1" ht="14.25">
      <c r="A50" s="50"/>
      <c r="B50" s="51"/>
      <c r="C50" s="52" t="s">
        <v>12</v>
      </c>
      <c r="D50" s="1">
        <v>129.465</v>
      </c>
      <c r="E50" s="53">
        <f>((100-$H$6)/100)*D50</f>
        <v>129.465</v>
      </c>
      <c r="F50" s="54" t="s">
        <v>5</v>
      </c>
      <c r="G50" s="21"/>
      <c r="H50" s="22">
        <f aca="true" t="shared" si="9" ref="H50:H55">G50*E50</f>
        <v>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s="24" customFormat="1" ht="14.25">
      <c r="A51" s="50"/>
      <c r="B51" s="61"/>
      <c r="C51" s="55" t="s">
        <v>13</v>
      </c>
      <c r="D51" s="1">
        <v>161.595</v>
      </c>
      <c r="E51" s="53">
        <f>((100-$H$6)/100)*D51</f>
        <v>161.595</v>
      </c>
      <c r="F51" s="54" t="s">
        <v>5</v>
      </c>
      <c r="G51" s="21"/>
      <c r="H51" s="22">
        <f t="shared" si="9"/>
        <v>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s="24" customFormat="1" ht="14.25">
      <c r="A52" s="50"/>
      <c r="B52" s="51"/>
      <c r="C52" s="52" t="s">
        <v>17</v>
      </c>
      <c r="D52" s="1">
        <v>258.795</v>
      </c>
      <c r="E52" s="53">
        <f>((100-$H$6)/100)*D52</f>
        <v>258.795</v>
      </c>
      <c r="F52" s="54" t="s">
        <v>5</v>
      </c>
      <c r="G52" s="21"/>
      <c r="H52" s="22">
        <f t="shared" si="9"/>
        <v>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24" customFormat="1" ht="14.25">
      <c r="A53" s="50"/>
      <c r="B53" s="51"/>
      <c r="C53" s="52"/>
      <c r="D53" s="1">
        <v>0</v>
      </c>
      <c r="E53" s="53"/>
      <c r="F53" s="54"/>
      <c r="G53" s="21"/>
      <c r="H53" s="22">
        <f t="shared" si="9"/>
        <v>0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s="24" customFormat="1" ht="14.25">
      <c r="A54" s="57"/>
      <c r="B54" s="58"/>
      <c r="C54" s="52"/>
      <c r="D54" s="1">
        <v>0</v>
      </c>
      <c r="E54" s="53"/>
      <c r="F54" s="54"/>
      <c r="G54" s="21"/>
      <c r="H54" s="22">
        <f t="shared" si="9"/>
        <v>0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24" customFormat="1" ht="14.25">
      <c r="A55" s="62"/>
      <c r="B55" s="63"/>
      <c r="C55" s="52"/>
      <c r="D55" s="1">
        <v>0</v>
      </c>
      <c r="E55" s="53"/>
      <c r="F55" s="54"/>
      <c r="G55" s="21"/>
      <c r="H55" s="22">
        <f t="shared" si="9"/>
        <v>0</v>
      </c>
      <c r="I55" s="23"/>
      <c r="J55" s="23"/>
      <c r="K55" s="2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20" customFormat="1" ht="12.75" customHeight="1">
      <c r="A56" s="46" t="s">
        <v>29</v>
      </c>
      <c r="B56" s="47"/>
      <c r="C56" s="48"/>
      <c r="D56" s="49"/>
      <c r="E56" s="49"/>
      <c r="F56" s="49"/>
      <c r="G56" s="18"/>
      <c r="H56" s="13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s="24" customFormat="1" ht="14.25">
      <c r="A57" s="50"/>
      <c r="B57" s="51"/>
      <c r="C57" s="52" t="s">
        <v>12</v>
      </c>
      <c r="D57" s="1">
        <v>93.825</v>
      </c>
      <c r="E57" s="53">
        <f>((100-$H$6)/100)*D57</f>
        <v>93.825</v>
      </c>
      <c r="F57" s="54" t="s">
        <v>5</v>
      </c>
      <c r="G57" s="21"/>
      <c r="H57" s="22">
        <f>G57*E57</f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24" customFormat="1" ht="14.25">
      <c r="A58" s="50"/>
      <c r="B58" s="58"/>
      <c r="C58" s="55" t="s">
        <v>13</v>
      </c>
      <c r="D58" s="1">
        <v>112.59</v>
      </c>
      <c r="E58" s="53">
        <f>((100-$H$6)/100)*D58</f>
        <v>112.59</v>
      </c>
      <c r="F58" s="54" t="s">
        <v>5</v>
      </c>
      <c r="G58" s="21"/>
      <c r="H58" s="22">
        <f>G58*E58</f>
        <v>0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24" customFormat="1" ht="14.25">
      <c r="A59" s="57"/>
      <c r="B59" s="58"/>
      <c r="C59" s="55"/>
      <c r="D59" s="1">
        <v>0</v>
      </c>
      <c r="E59" s="53"/>
      <c r="F59" s="54"/>
      <c r="G59" s="21"/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24" customFormat="1" ht="14.25">
      <c r="A60" s="57"/>
      <c r="B60" s="58"/>
      <c r="C60" s="52"/>
      <c r="D60" s="1">
        <v>0</v>
      </c>
      <c r="E60" s="53"/>
      <c r="F60" s="54"/>
      <c r="G60" s="21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24" customFormat="1" ht="14.25">
      <c r="A61" s="50"/>
      <c r="B61" s="58"/>
      <c r="C61" s="52"/>
      <c r="D61" s="1">
        <v>0</v>
      </c>
      <c r="E61" s="53"/>
      <c r="F61" s="54"/>
      <c r="G61" s="21"/>
      <c r="H61" s="22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24" customFormat="1" ht="14.25">
      <c r="A62" s="64"/>
      <c r="B62" s="63"/>
      <c r="C62" s="52"/>
      <c r="D62" s="1">
        <v>0</v>
      </c>
      <c r="E62" s="53"/>
      <c r="F62" s="54"/>
      <c r="G62" s="21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s="20" customFormat="1" ht="12.75" customHeight="1">
      <c r="A63" s="46" t="s">
        <v>34</v>
      </c>
      <c r="B63" s="47"/>
      <c r="C63" s="48"/>
      <c r="D63" s="49"/>
      <c r="E63" s="49"/>
      <c r="F63" s="49"/>
      <c r="G63" s="18"/>
      <c r="H63" s="13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s="24" customFormat="1" ht="14.25">
      <c r="A64" s="50"/>
      <c r="B64" s="51"/>
      <c r="C64" s="52" t="s">
        <v>12</v>
      </c>
      <c r="D64" s="1">
        <v>73.71</v>
      </c>
      <c r="E64" s="53">
        <f aca="true" t="shared" si="10" ref="E64:E69">((100-$H$6)/100)*D64</f>
        <v>73.71</v>
      </c>
      <c r="F64" s="54" t="s">
        <v>5</v>
      </c>
      <c r="G64" s="21"/>
      <c r="H64" s="22">
        <f aca="true" t="shared" si="11" ref="H64:H69">G64*E64</f>
        <v>0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s="24" customFormat="1" ht="14.25">
      <c r="A65" s="50"/>
      <c r="B65" s="51"/>
      <c r="C65" s="55" t="s">
        <v>13</v>
      </c>
      <c r="D65" s="1">
        <v>115.29</v>
      </c>
      <c r="E65" s="53">
        <f t="shared" si="10"/>
        <v>115.29</v>
      </c>
      <c r="F65" s="54" t="s">
        <v>5</v>
      </c>
      <c r="G65" s="21"/>
      <c r="H65" s="22">
        <f t="shared" si="11"/>
        <v>0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s="24" customFormat="1" ht="14.25">
      <c r="A66" s="50"/>
      <c r="B66" s="61"/>
      <c r="C66" s="55" t="s">
        <v>17</v>
      </c>
      <c r="D66" s="1">
        <v>146.61</v>
      </c>
      <c r="E66" s="53">
        <f t="shared" si="10"/>
        <v>146.61</v>
      </c>
      <c r="F66" s="54" t="s">
        <v>5</v>
      </c>
      <c r="G66" s="21"/>
      <c r="H66" s="22">
        <f t="shared" si="11"/>
        <v>0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s="24" customFormat="1" ht="14.25">
      <c r="A67" s="50"/>
      <c r="B67" s="51"/>
      <c r="C67" s="52" t="s">
        <v>14</v>
      </c>
      <c r="D67" s="1">
        <v>222.21</v>
      </c>
      <c r="E67" s="53">
        <f t="shared" si="10"/>
        <v>222.21</v>
      </c>
      <c r="F67" s="54" t="s">
        <v>5</v>
      </c>
      <c r="G67" s="21"/>
      <c r="H67" s="22">
        <f t="shared" si="11"/>
        <v>0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s="24" customFormat="1" ht="14.25">
      <c r="A68" s="57"/>
      <c r="B68" s="58"/>
      <c r="C68" s="52" t="s">
        <v>15</v>
      </c>
      <c r="D68" s="1">
        <v>333.855</v>
      </c>
      <c r="E68" s="53">
        <f t="shared" si="10"/>
        <v>333.855</v>
      </c>
      <c r="F68" s="54" t="s">
        <v>5</v>
      </c>
      <c r="G68" s="21"/>
      <c r="H68" s="22">
        <f t="shared" si="11"/>
        <v>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s="24" customFormat="1" ht="14.25">
      <c r="A69" s="57"/>
      <c r="B69" s="58"/>
      <c r="C69" s="52" t="s">
        <v>16</v>
      </c>
      <c r="D69" s="1">
        <v>506.925</v>
      </c>
      <c r="E69" s="53">
        <f t="shared" si="10"/>
        <v>506.925</v>
      </c>
      <c r="F69" s="54" t="s">
        <v>5</v>
      </c>
      <c r="G69" s="21"/>
      <c r="H69" s="22">
        <f t="shared" si="11"/>
        <v>0</v>
      </c>
      <c r="I69" s="23"/>
      <c r="J69" s="23"/>
      <c r="K69" s="25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s="20" customFormat="1" ht="12.75" customHeight="1">
      <c r="A70" s="59" t="s">
        <v>30</v>
      </c>
      <c r="B70" s="60"/>
      <c r="C70" s="48"/>
      <c r="D70" s="49"/>
      <c r="E70" s="49"/>
      <c r="F70" s="49"/>
      <c r="G70" s="18"/>
      <c r="H70" s="13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s="24" customFormat="1" ht="14.25">
      <c r="A71" s="50"/>
      <c r="B71" s="51"/>
      <c r="C71" s="52" t="s">
        <v>12</v>
      </c>
      <c r="D71" s="1">
        <v>104.76</v>
      </c>
      <c r="E71" s="53">
        <f>((100-$H$6)/100)*D71</f>
        <v>104.76</v>
      </c>
      <c r="F71" s="54" t="s">
        <v>5</v>
      </c>
      <c r="G71" s="21"/>
      <c r="H71" s="22">
        <f aca="true" t="shared" si="12" ref="H71:H76">G71*E71</f>
        <v>0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4" customFormat="1" ht="14.25">
      <c r="A72" s="56"/>
      <c r="B72" s="51"/>
      <c r="C72" s="55" t="s">
        <v>13</v>
      </c>
      <c r="D72" s="1">
        <v>181.98</v>
      </c>
      <c r="E72" s="53">
        <f aca="true" t="shared" si="13" ref="E72:E82">((100-$H$6)/100)*D72</f>
        <v>181.98</v>
      </c>
      <c r="F72" s="54" t="s">
        <v>5</v>
      </c>
      <c r="G72" s="21"/>
      <c r="H72" s="22">
        <f t="shared" si="12"/>
        <v>0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4" customFormat="1" ht="14.25">
      <c r="A73" s="50"/>
      <c r="B73" s="51"/>
      <c r="C73" s="55" t="s">
        <v>17</v>
      </c>
      <c r="D73" s="1">
        <v>234.765</v>
      </c>
      <c r="E73" s="53">
        <f t="shared" si="13"/>
        <v>234.765</v>
      </c>
      <c r="F73" s="54" t="s">
        <v>5</v>
      </c>
      <c r="G73" s="21"/>
      <c r="H73" s="22">
        <f t="shared" si="12"/>
        <v>0</v>
      </c>
      <c r="I73" s="23"/>
      <c r="J73" s="23"/>
      <c r="K73" s="23"/>
      <c r="L73" s="23"/>
      <c r="M73" s="25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s="24" customFormat="1" ht="14.25">
      <c r="A74" s="50"/>
      <c r="B74" s="51"/>
      <c r="C74" s="52" t="s">
        <v>14</v>
      </c>
      <c r="D74" s="1">
        <v>385.965</v>
      </c>
      <c r="E74" s="53">
        <f t="shared" si="13"/>
        <v>385.965</v>
      </c>
      <c r="F74" s="54" t="s">
        <v>5</v>
      </c>
      <c r="G74" s="21"/>
      <c r="H74" s="22">
        <f t="shared" si="12"/>
        <v>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s="24" customFormat="1" ht="14.25">
      <c r="A75" s="57"/>
      <c r="B75" s="58"/>
      <c r="C75" s="52" t="s">
        <v>15</v>
      </c>
      <c r="D75" s="1">
        <v>607.5</v>
      </c>
      <c r="E75" s="53">
        <f t="shared" si="13"/>
        <v>607.5</v>
      </c>
      <c r="F75" s="54" t="s">
        <v>5</v>
      </c>
      <c r="G75" s="21"/>
      <c r="H75" s="22">
        <f t="shared" si="12"/>
        <v>0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s="24" customFormat="1" ht="14.25">
      <c r="A76" s="57"/>
      <c r="B76" s="58"/>
      <c r="C76" s="52" t="s">
        <v>16</v>
      </c>
      <c r="D76" s="1">
        <v>961.2</v>
      </c>
      <c r="E76" s="53">
        <f t="shared" si="13"/>
        <v>961.2</v>
      </c>
      <c r="F76" s="54" t="s">
        <v>5</v>
      </c>
      <c r="G76" s="21"/>
      <c r="H76" s="22">
        <f t="shared" si="12"/>
        <v>0</v>
      </c>
      <c r="I76" s="23"/>
      <c r="J76" s="23"/>
      <c r="K76" s="25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s="20" customFormat="1" ht="12.75" customHeight="1">
      <c r="A77" s="59" t="s">
        <v>31</v>
      </c>
      <c r="B77" s="60"/>
      <c r="C77" s="48"/>
      <c r="D77" s="49"/>
      <c r="E77" s="49"/>
      <c r="F77" s="49"/>
      <c r="G77" s="18"/>
      <c r="H77" s="13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s="24" customFormat="1" ht="14.25">
      <c r="A78" s="50"/>
      <c r="B78" s="51"/>
      <c r="C78" s="55" t="s">
        <v>13</v>
      </c>
      <c r="D78" s="1">
        <v>96.255</v>
      </c>
      <c r="E78" s="53">
        <f t="shared" si="13"/>
        <v>96.255</v>
      </c>
      <c r="F78" s="54" t="s">
        <v>5</v>
      </c>
      <c r="G78" s="21"/>
      <c r="H78" s="22">
        <f aca="true" t="shared" si="14" ref="H78:H83">G78*E78</f>
        <v>0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s="24" customFormat="1" ht="14.25">
      <c r="A79" s="50"/>
      <c r="B79" s="51"/>
      <c r="C79" s="55" t="s">
        <v>17</v>
      </c>
      <c r="D79" s="1">
        <v>132.435</v>
      </c>
      <c r="E79" s="53">
        <f t="shared" si="13"/>
        <v>132.435</v>
      </c>
      <c r="F79" s="54" t="s">
        <v>5</v>
      </c>
      <c r="G79" s="21"/>
      <c r="H79" s="22">
        <f t="shared" si="14"/>
        <v>0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3" s="24" customFormat="1" ht="14.25">
      <c r="A80" s="50"/>
      <c r="B80" s="61"/>
      <c r="C80" s="55" t="s">
        <v>14</v>
      </c>
      <c r="D80" s="1">
        <v>203.85</v>
      </c>
      <c r="E80" s="53">
        <f t="shared" si="13"/>
        <v>203.85</v>
      </c>
      <c r="F80" s="54" t="s">
        <v>5</v>
      </c>
      <c r="G80" s="21"/>
      <c r="H80" s="22">
        <f t="shared" si="14"/>
        <v>0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s="24" customFormat="1" ht="14.25">
      <c r="A81" s="50"/>
      <c r="B81" s="51"/>
      <c r="C81" s="52" t="s">
        <v>15</v>
      </c>
      <c r="D81" s="1">
        <v>247.185</v>
      </c>
      <c r="E81" s="53">
        <f t="shared" si="13"/>
        <v>247.185</v>
      </c>
      <c r="F81" s="54" t="s">
        <v>5</v>
      </c>
      <c r="G81" s="21"/>
      <c r="H81" s="22">
        <f t="shared" si="14"/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s="24" customFormat="1" ht="14.25">
      <c r="A82" s="57"/>
      <c r="B82" s="58"/>
      <c r="C82" s="52" t="s">
        <v>16</v>
      </c>
      <c r="D82" s="1">
        <v>324.81</v>
      </c>
      <c r="E82" s="53">
        <f t="shared" si="13"/>
        <v>324.81</v>
      </c>
      <c r="F82" s="54" t="s">
        <v>5</v>
      </c>
      <c r="G82" s="21"/>
      <c r="H82" s="22">
        <f t="shared" si="14"/>
        <v>0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s="24" customFormat="1" ht="14.25">
      <c r="A83" s="57"/>
      <c r="B83" s="58"/>
      <c r="C83" s="52"/>
      <c r="D83" s="1">
        <v>0</v>
      </c>
      <c r="E83" s="53"/>
      <c r="F83" s="54"/>
      <c r="G83" s="21"/>
      <c r="H83" s="22">
        <f t="shared" si="14"/>
        <v>0</v>
      </c>
      <c r="I83" s="23"/>
      <c r="J83" s="23"/>
      <c r="K83" s="25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s="20" customFormat="1" ht="12.75" customHeight="1">
      <c r="A84" s="59" t="s">
        <v>32</v>
      </c>
      <c r="B84" s="60"/>
      <c r="C84" s="48"/>
      <c r="D84" s="49"/>
      <c r="E84" s="49"/>
      <c r="F84" s="49"/>
      <c r="G84" s="18"/>
      <c r="H84" s="13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s="24" customFormat="1" ht="14.25">
      <c r="A85" s="50"/>
      <c r="B85" s="51"/>
      <c r="C85" s="52" t="s">
        <v>12</v>
      </c>
      <c r="D85" s="1">
        <v>206.55</v>
      </c>
      <c r="E85" s="53">
        <f aca="true" t="shared" si="15" ref="E85:E90">((100-$H$6)/100)*D85</f>
        <v>206.55</v>
      </c>
      <c r="F85" s="54"/>
      <c r="G85" s="21"/>
      <c r="H85" s="22">
        <f aca="true" t="shared" si="16" ref="H85:H90">G85*E85</f>
        <v>0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s="24" customFormat="1" ht="14.25">
      <c r="A86" s="56"/>
      <c r="B86" s="51"/>
      <c r="C86" s="55" t="s">
        <v>13</v>
      </c>
      <c r="D86" s="1">
        <v>294.3</v>
      </c>
      <c r="E86" s="53">
        <f t="shared" si="15"/>
        <v>294.3</v>
      </c>
      <c r="F86" s="54"/>
      <c r="G86" s="21"/>
      <c r="H86" s="22">
        <f t="shared" si="16"/>
        <v>0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s="24" customFormat="1" ht="14.25">
      <c r="A87" s="50"/>
      <c r="B87" s="61"/>
      <c r="C87" s="55" t="s">
        <v>17</v>
      </c>
      <c r="D87" s="1">
        <v>452.79</v>
      </c>
      <c r="E87" s="53">
        <f t="shared" si="15"/>
        <v>452.79</v>
      </c>
      <c r="F87" s="54"/>
      <c r="G87" s="21"/>
      <c r="H87" s="22">
        <f t="shared" si="16"/>
        <v>0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s="24" customFormat="1" ht="14.25">
      <c r="A88" s="50"/>
      <c r="B88" s="51"/>
      <c r="C88" s="52" t="s">
        <v>14</v>
      </c>
      <c r="D88" s="1">
        <v>731.025</v>
      </c>
      <c r="E88" s="53">
        <f t="shared" si="15"/>
        <v>731.025</v>
      </c>
      <c r="F88" s="54"/>
      <c r="G88" s="21"/>
      <c r="H88" s="22">
        <f t="shared" si="16"/>
        <v>0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s="24" customFormat="1" ht="14.25">
      <c r="A89" s="57"/>
      <c r="B89" s="58"/>
      <c r="C89" s="52" t="s">
        <v>15</v>
      </c>
      <c r="D89" s="1">
        <v>915.705</v>
      </c>
      <c r="E89" s="53">
        <f t="shared" si="15"/>
        <v>915.705</v>
      </c>
      <c r="F89" s="54"/>
      <c r="G89" s="21"/>
      <c r="H89" s="22">
        <f t="shared" si="16"/>
        <v>0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s="24" customFormat="1" ht="14.25">
      <c r="A90" s="57"/>
      <c r="B90" s="58"/>
      <c r="C90" s="52" t="s">
        <v>16</v>
      </c>
      <c r="D90" s="1">
        <v>1471.635</v>
      </c>
      <c r="E90" s="53">
        <f t="shared" si="15"/>
        <v>1471.635</v>
      </c>
      <c r="F90" s="54"/>
      <c r="G90" s="21"/>
      <c r="H90" s="22">
        <f t="shared" si="16"/>
        <v>0</v>
      </c>
      <c r="I90" s="23"/>
      <c r="J90" s="23"/>
      <c r="K90" s="25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s="20" customFormat="1" ht="12.75" customHeight="1">
      <c r="A91" s="59" t="s">
        <v>33</v>
      </c>
      <c r="B91" s="60"/>
      <c r="C91" s="48"/>
      <c r="D91" s="49"/>
      <c r="E91" s="49"/>
      <c r="F91" s="49"/>
      <c r="G91" s="18"/>
      <c r="H91" s="13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s="24" customFormat="1" ht="14.25">
      <c r="A92" s="50"/>
      <c r="B92" s="51"/>
      <c r="C92" s="52" t="s">
        <v>12</v>
      </c>
      <c r="D92" s="1">
        <v>259.605</v>
      </c>
      <c r="E92" s="53">
        <f aca="true" t="shared" si="17" ref="E92:E97">((100-$H$6)/100)*D92</f>
        <v>259.605</v>
      </c>
      <c r="F92" s="54"/>
      <c r="G92" s="21"/>
      <c r="H92" s="22">
        <f aca="true" t="shared" si="18" ref="H92:H97">G92*E92</f>
        <v>0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s="24" customFormat="1" ht="14.25">
      <c r="A93" s="56"/>
      <c r="B93" s="51"/>
      <c r="C93" s="55" t="s">
        <v>13</v>
      </c>
      <c r="D93" s="1">
        <v>589.005</v>
      </c>
      <c r="E93" s="53">
        <f t="shared" si="17"/>
        <v>589.005</v>
      </c>
      <c r="F93" s="54"/>
      <c r="G93" s="21"/>
      <c r="H93" s="22">
        <f t="shared" si="18"/>
        <v>0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s="24" customFormat="1" ht="14.25">
      <c r="A94" s="50"/>
      <c r="B94" s="61"/>
      <c r="C94" s="55" t="s">
        <v>17</v>
      </c>
      <c r="D94" s="1">
        <v>492.21</v>
      </c>
      <c r="E94" s="53">
        <f t="shared" si="17"/>
        <v>492.21</v>
      </c>
      <c r="F94" s="54"/>
      <c r="G94" s="21"/>
      <c r="H94" s="22">
        <f t="shared" si="18"/>
        <v>0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s="24" customFormat="1" ht="14.25">
      <c r="A95" s="50"/>
      <c r="B95" s="51"/>
      <c r="C95" s="52" t="s">
        <v>14</v>
      </c>
      <c r="D95" s="1">
        <v>731.7</v>
      </c>
      <c r="E95" s="53">
        <f t="shared" si="17"/>
        <v>731.7</v>
      </c>
      <c r="F95" s="54"/>
      <c r="G95" s="21"/>
      <c r="H95" s="22">
        <f t="shared" si="18"/>
        <v>0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s="24" customFormat="1" ht="14.25">
      <c r="A96" s="57"/>
      <c r="B96" s="58"/>
      <c r="C96" s="52" t="s">
        <v>15</v>
      </c>
      <c r="D96" s="1">
        <v>1255.635</v>
      </c>
      <c r="E96" s="53">
        <f t="shared" si="17"/>
        <v>1255.635</v>
      </c>
      <c r="F96" s="54"/>
      <c r="G96" s="21"/>
      <c r="H96" s="22">
        <f t="shared" si="18"/>
        <v>0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s="24" customFormat="1" ht="14.25">
      <c r="A97" s="57"/>
      <c r="B97" s="58"/>
      <c r="C97" s="52" t="s">
        <v>16</v>
      </c>
      <c r="D97" s="1">
        <v>1849.365</v>
      </c>
      <c r="E97" s="53">
        <f t="shared" si="17"/>
        <v>1849.365</v>
      </c>
      <c r="F97" s="54"/>
      <c r="G97" s="21"/>
      <c r="H97" s="22">
        <f t="shared" si="18"/>
        <v>0</v>
      </c>
      <c r="I97" s="23"/>
      <c r="J97" s="23"/>
      <c r="K97" s="25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s="20" customFormat="1" ht="12.75" customHeight="1">
      <c r="A98" s="59" t="s">
        <v>21</v>
      </c>
      <c r="B98" s="60"/>
      <c r="C98" s="48"/>
      <c r="D98" s="49"/>
      <c r="E98" s="49"/>
      <c r="F98" s="49"/>
      <c r="G98" s="18"/>
      <c r="H98" s="13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s="24" customFormat="1" ht="14.25">
      <c r="A99" s="50"/>
      <c r="B99" s="51"/>
      <c r="C99" s="52" t="s">
        <v>18</v>
      </c>
      <c r="D99" s="1">
        <v>98.28</v>
      </c>
      <c r="E99" s="53">
        <f>((100-$H$6)/100)*D99</f>
        <v>98.28</v>
      </c>
      <c r="F99" s="54" t="s">
        <v>5</v>
      </c>
      <c r="G99" s="21"/>
      <c r="H99" s="22">
        <f aca="true" t="shared" si="19" ref="H99:H104">G99*E99</f>
        <v>0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s="24" customFormat="1" ht="14.25">
      <c r="A100" s="50"/>
      <c r="B100" s="61"/>
      <c r="C100" s="55"/>
      <c r="D100" s="1">
        <v>0</v>
      </c>
      <c r="E100" s="53"/>
      <c r="F100" s="54"/>
      <c r="G100" s="21"/>
      <c r="H100" s="22">
        <f t="shared" si="19"/>
        <v>0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s="24" customFormat="1" ht="14.25">
      <c r="A101" s="56"/>
      <c r="B101" s="51"/>
      <c r="C101" s="52"/>
      <c r="D101" s="1">
        <v>0</v>
      </c>
      <c r="E101" s="53"/>
      <c r="F101" s="54"/>
      <c r="G101" s="21"/>
      <c r="H101" s="22">
        <f t="shared" si="19"/>
        <v>0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</row>
    <row r="102" spans="1:23" s="24" customFormat="1" ht="14.25">
      <c r="A102" s="50"/>
      <c r="B102" s="51"/>
      <c r="C102" s="52"/>
      <c r="D102" s="1">
        <v>0</v>
      </c>
      <c r="E102" s="53"/>
      <c r="F102" s="54"/>
      <c r="G102" s="21"/>
      <c r="H102" s="22">
        <f t="shared" si="19"/>
        <v>0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</row>
    <row r="103" spans="1:23" s="24" customFormat="1" ht="14.25">
      <c r="A103" s="57"/>
      <c r="B103" s="58"/>
      <c r="C103" s="52"/>
      <c r="D103" s="1">
        <v>0</v>
      </c>
      <c r="E103" s="53"/>
      <c r="F103" s="54"/>
      <c r="G103" s="21"/>
      <c r="H103" s="22">
        <f t="shared" si="19"/>
        <v>0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24" customFormat="1" ht="14.25">
      <c r="A104" s="57"/>
      <c r="B104" s="58"/>
      <c r="C104" s="52"/>
      <c r="D104" s="1">
        <v>0</v>
      </c>
      <c r="E104" s="53"/>
      <c r="F104" s="54"/>
      <c r="G104" s="21"/>
      <c r="H104" s="22">
        <f t="shared" si="19"/>
        <v>0</v>
      </c>
      <c r="I104" s="23"/>
      <c r="J104" s="23"/>
      <c r="K104" s="25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</row>
    <row r="105" spans="1:23" s="20" customFormat="1" ht="12.75" customHeight="1">
      <c r="A105" s="59" t="s">
        <v>22</v>
      </c>
      <c r="B105" s="60"/>
      <c r="C105" s="48"/>
      <c r="D105" s="49"/>
      <c r="E105" s="49"/>
      <c r="F105" s="49"/>
      <c r="G105" s="18"/>
      <c r="H105" s="13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s="24" customFormat="1" ht="14.25">
      <c r="A106" s="50"/>
      <c r="B106" s="51"/>
      <c r="C106" s="52" t="s">
        <v>19</v>
      </c>
      <c r="D106" s="1">
        <v>129.06</v>
      </c>
      <c r="E106" s="53">
        <f>((100-$H$6)/100)*D106</f>
        <v>129.06</v>
      </c>
      <c r="F106" s="54" t="s">
        <v>5</v>
      </c>
      <c r="G106" s="21"/>
      <c r="H106" s="22">
        <f aca="true" t="shared" si="20" ref="H106:H111">G106*E106</f>
        <v>0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</row>
    <row r="107" spans="1:23" s="24" customFormat="1" ht="14.25">
      <c r="A107" s="50"/>
      <c r="B107" s="51"/>
      <c r="C107" s="52"/>
      <c r="D107" s="1">
        <v>0</v>
      </c>
      <c r="E107" s="53"/>
      <c r="F107" s="54"/>
      <c r="G107" s="21"/>
      <c r="H107" s="22">
        <f t="shared" si="20"/>
        <v>0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</row>
    <row r="108" spans="1:23" s="24" customFormat="1" ht="14.25">
      <c r="A108" s="56"/>
      <c r="B108" s="51"/>
      <c r="C108" s="52"/>
      <c r="D108" s="1">
        <v>0</v>
      </c>
      <c r="E108" s="53"/>
      <c r="F108" s="54"/>
      <c r="G108" s="21"/>
      <c r="H108" s="22">
        <f t="shared" si="20"/>
        <v>0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</row>
    <row r="109" spans="1:23" s="24" customFormat="1" ht="14.25">
      <c r="A109" s="50"/>
      <c r="B109" s="61"/>
      <c r="C109" s="55"/>
      <c r="D109" s="1">
        <v>0</v>
      </c>
      <c r="E109" s="53"/>
      <c r="F109" s="54"/>
      <c r="G109" s="21"/>
      <c r="H109" s="22">
        <f t="shared" si="20"/>
        <v>0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</row>
    <row r="110" spans="1:23" s="24" customFormat="1" ht="14.25">
      <c r="A110" s="57"/>
      <c r="B110" s="58"/>
      <c r="C110" s="52"/>
      <c r="D110" s="1">
        <v>0</v>
      </c>
      <c r="E110" s="53"/>
      <c r="F110" s="54"/>
      <c r="G110" s="21"/>
      <c r="H110" s="22">
        <f t="shared" si="20"/>
        <v>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</row>
    <row r="111" spans="1:23" s="24" customFormat="1" ht="14.25">
      <c r="A111" s="62"/>
      <c r="B111" s="63"/>
      <c r="C111" s="52"/>
      <c r="D111" s="1">
        <v>0</v>
      </c>
      <c r="E111" s="53"/>
      <c r="F111" s="54"/>
      <c r="G111" s="21"/>
      <c r="H111" s="22">
        <f t="shared" si="20"/>
        <v>0</v>
      </c>
      <c r="I111" s="23"/>
      <c r="J111" s="23"/>
      <c r="K111" s="25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</row>
  </sheetData>
  <sheetProtection password="C7B0" sheet="1" objects="1" scenarios="1"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rowBreaks count="1" manualBreakCount="1">
    <brk id="5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2023-08-29T10:07:36Z</cp:lastPrinted>
  <dcterms:created xsi:type="dcterms:W3CDTF">1997-01-24T11:07:25Z</dcterms:created>
  <dcterms:modified xsi:type="dcterms:W3CDTF">2023-08-30T11:35:55Z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